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1055"/>
  </bookViews>
  <sheets>
    <sheet name="קיץ_חורף" sheetId="2" r:id="rId1"/>
    <sheet name="גיליון1" sheetId="3" state="hidden" r:id="rId2"/>
  </sheets>
  <calcPr calcId="145621"/>
</workbook>
</file>

<file path=xl/calcChain.xml><?xml version="1.0" encoding="utf-8"?>
<calcChain xmlns="http://schemas.openxmlformats.org/spreadsheetml/2006/main">
  <c r="D5" i="2" l="1"/>
  <c r="F21" i="2" l="1"/>
  <c r="E21" i="2"/>
  <c r="H21" i="2" s="1"/>
  <c r="F14" i="2"/>
  <c r="G14" i="2"/>
  <c r="I14" i="2" s="1"/>
  <c r="F11" i="2"/>
  <c r="F12" i="2"/>
  <c r="F13" i="2"/>
  <c r="F15" i="2"/>
  <c r="F16" i="2"/>
  <c r="F17" i="2"/>
  <c r="F18" i="2"/>
  <c r="F19" i="2"/>
  <c r="F20" i="2"/>
  <c r="F10" i="2"/>
  <c r="G10" i="2"/>
  <c r="E11" i="2"/>
  <c r="E12" i="2"/>
  <c r="E13" i="2"/>
  <c r="E14" i="2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10" i="2"/>
  <c r="G25" i="2" l="1"/>
  <c r="H14" i="2"/>
  <c r="E23" i="2"/>
  <c r="H9" i="2"/>
  <c r="I10" i="2"/>
  <c r="H23" i="2" l="1"/>
  <c r="G11" i="2"/>
  <c r="I11" i="2" l="1"/>
  <c r="G12" i="2"/>
  <c r="I12" i="2" s="1"/>
  <c r="G13" i="2" l="1"/>
  <c r="I13" i="2" s="1"/>
  <c r="I23" i="2" s="1"/>
  <c r="G23" i="2" l="1"/>
  <c r="J15" i="2" l="1"/>
  <c r="J21" i="2"/>
  <c r="J18" i="2"/>
  <c r="J20" i="2"/>
  <c r="J16" i="2"/>
  <c r="J14" i="2"/>
  <c r="J19" i="2"/>
  <c r="J17" i="2"/>
  <c r="J23" i="2" l="1"/>
</calcChain>
</file>

<file path=xl/sharedStrings.xml><?xml version="1.0" encoding="utf-8"?>
<sst xmlns="http://schemas.openxmlformats.org/spreadsheetml/2006/main" count="33" uniqueCount="32">
  <si>
    <t>כמויות משוייכות לחורף</t>
  </si>
  <si>
    <t>מועד קריאה שעון מד המים</t>
  </si>
  <si>
    <t>נובמבר</t>
  </si>
  <si>
    <t>דצמבר</t>
  </si>
  <si>
    <t>ינואר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</si>
  <si>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</si>
  <si>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</si>
  <si>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</si>
  <si>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</si>
  <si>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</si>
  <si>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</si>
  <si>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</si>
  <si>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פברואר</t>
  </si>
  <si>
    <t>מרץ</t>
  </si>
  <si>
    <t>סה"כ כמות שנצרכה לתקופה</t>
  </si>
  <si>
    <t>כמות ממוצעת יומית לתקופת החורף</t>
  </si>
  <si>
    <r>
      <rPr>
        <b/>
        <u/>
        <sz val="18"/>
        <color theme="1"/>
        <rFont val="Arial"/>
        <family val="2"/>
        <scheme val="minor"/>
      </rPr>
      <t xml:space="preserve">הזנת כמויות הצריכה ומועדי הקריאה של מד המים </t>
    </r>
    <r>
      <rPr>
        <b/>
        <u/>
        <sz val="12"/>
        <color theme="1"/>
        <rFont val="Arial"/>
        <family val="2"/>
        <charset val="177"/>
        <scheme val="minor"/>
      </rPr>
      <t xml:space="preserve">
(בהתאם לחשבון המים שנשלח על ידי ספק הביוב)</t>
    </r>
  </si>
  <si>
    <t>כמויות שצרכו לתקופה</t>
  </si>
  <si>
    <t>תחילת תקופת החורף</t>
  </si>
  <si>
    <t>סיום תקופת החורף</t>
  </si>
  <si>
    <t>תא להזנה</t>
  </si>
  <si>
    <t>כמויות משוייכות לקיץ</t>
  </si>
  <si>
    <t>מספר ימים לתקופה</t>
  </si>
  <si>
    <t>כמויות לחיוב בחורף*</t>
  </si>
  <si>
    <t>**לא יותר מהכמות הממוצעת ליום בחורף.</t>
  </si>
  <si>
    <t>כמויות לחיוב בקיץ**</t>
  </si>
  <si>
    <t>*בחורף צריכת המד כפול 0.9.</t>
  </si>
  <si>
    <t>חודש הצריכה</t>
  </si>
  <si>
    <t>קריאת מונה מד המים***</t>
  </si>
  <si>
    <t>***במידה ואין ברשותכם את קריאת המונה, ניתן להזין בנובמבר 0 ובכל חודש לרשום את הכמות המצטברת.</t>
  </si>
  <si>
    <r>
      <rPr>
        <u/>
        <sz val="12"/>
        <color theme="1"/>
        <rFont val="Arial"/>
        <family val="2"/>
        <scheme val="minor"/>
      </rPr>
      <t>הערה</t>
    </r>
    <r>
      <rPr>
        <sz val="12"/>
        <color theme="1"/>
        <rFont val="Arial"/>
        <family val="2"/>
        <scheme val="minor"/>
      </rPr>
      <t>:</t>
    </r>
    <r>
      <rPr>
        <sz val="12"/>
        <color theme="1"/>
        <rFont val="Arial"/>
        <family val="2"/>
        <charset val="177"/>
        <scheme val="minor"/>
      </rPr>
      <t xml:space="preserve"> הגיליון נעול ללא סיסמה כדי למנוע טעויות הקלדה בתאים עם נוסחאות/נתונים.</t>
    </r>
  </si>
  <si>
    <t>(בחר או הזן ידנית)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</si>
</sst>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u/>
      <sz val="18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F82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Border="1"/>
    <xf numFmtId="43" fontId="3" fillId="0" borderId="1" xfId="1" applyFont="1" applyBorder="1"/>
    <xf numFmtId="43" fontId="3" fillId="0" borderId="1" xfId="0" applyNumberFormat="1" applyFont="1" applyBorder="1"/>
    <xf numFmtId="164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5" fontId="2" fillId="0" borderId="1" xfId="1" applyNumberFormat="1" applyFont="1" applyBorder="1"/>
    <xf numFmtId="165" fontId="2" fillId="0" borderId="0" xfId="1" applyNumberFormat="1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/>
    <xf numFmtId="43" fontId="2" fillId="0" borderId="0" xfId="1" applyFont="1" applyBorder="1"/>
    <xf numFmtId="14" fontId="3" fillId="2" borderId="2" xfId="0" applyNumberFormat="1" applyFont="1" applyFill="1" applyBorder="1"/>
    <xf numFmtId="164" fontId="3" fillId="2" borderId="3" xfId="1" applyNumberFormat="1" applyFont="1" applyFill="1" applyBorder="1"/>
    <xf numFmtId="43" fontId="3" fillId="0" borderId="0" xfId="1" applyFont="1"/>
    <xf numFmtId="43" fontId="3" fillId="0" borderId="0" xfId="0" applyNumberFormat="1" applyFont="1" applyBorder="1"/>
    <xf numFmtId="14" fontId="0" fillId="0" borderId="0" xfId="0" applyNumberFormat="1"/>
    <xf numFmtId="0" fontId="9" fillId="0" borderId="0" xfId="0" applyFont="1"/>
    <xf numFmtId="14" fontId="3" fillId="0" borderId="0" xfId="0" applyNumberFormat="1" applyFont="1" applyFill="1" applyBorder="1"/>
    <xf numFmtId="0" fontId="9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Protection="1">
      <protection locked="0"/>
    </xf>
    <xf numFmtId="43" fontId="3" fillId="3" borderId="1" xfId="1" applyFont="1" applyFill="1" applyBorder="1" applyProtection="1">
      <protection locked="0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6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66675</xdr:rowOff>
    </xdr:from>
    <xdr:to>
      <xdr:col>9</xdr:col>
      <xdr:colOff>666749</xdr:colOff>
      <xdr:row>6</xdr:row>
      <xdr:rowOff>47625</xdr:rowOff>
    </xdr:to>
    <xdr:sp macro="" textlink="">
      <xdr:nvSpPr>
        <xdr:cNvPr id="4" name="TextBox 3"/>
        <xdr:cNvSpPr txBox="1"/>
      </xdr:nvSpPr>
      <xdr:spPr>
        <a:xfrm>
          <a:off x="11229498751" y="66675"/>
          <a:ext cx="2733674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בכל</a:t>
          </a:r>
          <a:r>
            <a:rPr lang="he-IL" sz="1100" baseline="0"/>
            <a:t> מקרה של סתירה בין הכללים לבין מי ממחשבוני העזר, הרי שהוראות הכללים יגברו בכל עניין ועניין.</a:t>
          </a:r>
        </a:p>
        <a:p>
          <a:pPr algn="r" rtl="1"/>
          <a:r>
            <a:rPr lang="he-IL" sz="1100" baseline="0"/>
            <a:t>השימוש במחשבוני העזר הינו על אחריות המשתמש בלבד, הרשות הממשלתית למים ולביוב אינה אחראית בין במישרין ובין בעקיפין לשימושים שייעשו במחשבונים אלו.</a:t>
          </a:r>
        </a:p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tabSelected="1" zoomScaleNormal="100" zoomScaleSheetLayoutView="70" workbookViewId="0">
      <selection activeCell="K13" sqref="K13"/>
    </sheetView>
  </sheetViews>
  <sheetFormatPr defaultRowHeight="15" x14ac:dyDescent="0.2"/>
  <cols>
    <col min="1" max="1" width="9.125" style="1" bestFit="1" customWidth="1"/>
    <col min="2" max="2" width="13.25" style="1" customWidth="1"/>
    <col min="3" max="3" width="11.25" style="1" customWidth="1"/>
    <col min="4" max="4" width="12" style="1" customWidth="1"/>
    <col min="5" max="5" width="9.75" style="1" customWidth="1"/>
    <col min="6" max="6" width="8.125" style="1" customWidth="1"/>
    <col min="7" max="7" width="11" style="1" customWidth="1"/>
    <col min="8" max="8" width="11.5" style="1" customWidth="1"/>
    <col min="9" max="9" width="10.5" style="1" bestFit="1" customWidth="1"/>
    <col min="10" max="10" width="9.125" style="1" bestFit="1" customWidth="1"/>
    <col min="11" max="11" width="11.375" style="1" customWidth="1"/>
    <col min="12" max="16384" width="9" style="1"/>
  </cols>
  <sheetData>
    <row r="1" spans="1:10" ht="35.25" customHeight="1" x14ac:dyDescent="0.25">
      <c r="A1" s="32" t="s">
        <v>16</v>
      </c>
      <c r="B1" s="33"/>
      <c r="C1" s="33"/>
      <c r="D1" s="33"/>
      <c r="E1" s="33"/>
      <c r="F1" s="33"/>
      <c r="G1" s="33"/>
    </row>
    <row r="2" spans="1:10" ht="12" customHeight="1" x14ac:dyDescent="0.25">
      <c r="A2" s="14"/>
      <c r="B2" s="13"/>
      <c r="C2" s="13"/>
      <c r="D2" s="13"/>
      <c r="E2" s="13"/>
      <c r="F2" s="13"/>
      <c r="G2" s="13"/>
    </row>
    <row r="3" spans="1:10" ht="15.75" x14ac:dyDescent="0.25">
      <c r="A3" s="14"/>
      <c r="B3" s="29" t="s">
        <v>20</v>
      </c>
      <c r="C3" s="13"/>
      <c r="D3" s="13"/>
      <c r="E3" s="13"/>
      <c r="F3" s="13"/>
    </row>
    <row r="4" spans="1:10" ht="15.75" x14ac:dyDescent="0.25">
      <c r="A4" s="14"/>
      <c r="B4" s="15" t="s">
        <v>18</v>
      </c>
      <c r="C4" s="13"/>
      <c r="D4" s="30">
        <v>42705</v>
      </c>
      <c r="E4" s="28" t="s">
        <v>31</v>
      </c>
      <c r="F4" s="13"/>
      <c r="G4" s="13"/>
    </row>
    <row r="5" spans="1:10" ht="15.75" x14ac:dyDescent="0.25">
      <c r="A5" s="14"/>
      <c r="B5" s="15" t="s">
        <v>19</v>
      </c>
      <c r="C5" s="13"/>
      <c r="D5" s="27">
        <f>VLOOKUP(D4,גיליון1!$A$1:$B$26,2,0)</f>
        <v>42825</v>
      </c>
      <c r="E5" s="13"/>
      <c r="F5" s="13"/>
    </row>
    <row r="6" spans="1:10" ht="7.5" customHeight="1" x14ac:dyDescent="0.25">
      <c r="A6" s="14"/>
      <c r="E6" s="13"/>
      <c r="F6" s="13"/>
    </row>
    <row r="7" spans="1:10" ht="8.25" customHeight="1" x14ac:dyDescent="0.2"/>
    <row r="8" spans="1:10" s="4" customFormat="1" ht="47.25" x14ac:dyDescent="0.2">
      <c r="B8" s="2" t="s">
        <v>27</v>
      </c>
      <c r="C8" s="3" t="s">
        <v>1</v>
      </c>
      <c r="D8" s="3" t="s">
        <v>28</v>
      </c>
      <c r="E8" s="3" t="s">
        <v>17</v>
      </c>
      <c r="F8" s="3" t="s">
        <v>22</v>
      </c>
      <c r="G8" s="3" t="s">
        <v>0</v>
      </c>
      <c r="H8" s="3" t="s">
        <v>21</v>
      </c>
      <c r="I8" s="3" t="s">
        <v>23</v>
      </c>
      <c r="J8" s="3" t="s">
        <v>25</v>
      </c>
    </row>
    <row r="9" spans="1:10" x14ac:dyDescent="0.2">
      <c r="B9" s="5" t="s">
        <v>2</v>
      </c>
      <c r="C9" s="30">
        <v>43059</v>
      </c>
      <c r="D9" s="31">
        <v>1155.2</v>
      </c>
      <c r="E9" s="6"/>
      <c r="F9" s="6"/>
      <c r="G9" s="5"/>
      <c r="H9" s="9">
        <f>E10-G10</f>
        <v>-349.43225806451511</v>
      </c>
      <c r="I9" s="9"/>
      <c r="J9" s="9"/>
    </row>
    <row r="10" spans="1:10" x14ac:dyDescent="0.2">
      <c r="B10" s="5" t="s">
        <v>3</v>
      </c>
      <c r="C10" s="30">
        <v>43090</v>
      </c>
      <c r="D10" s="31">
        <v>1185.8</v>
      </c>
      <c r="E10" s="8">
        <f>D10-D9</f>
        <v>30.599999999999909</v>
      </c>
      <c r="F10" s="6">
        <f>C10-C9</f>
        <v>31</v>
      </c>
      <c r="G10" s="8">
        <f>(D10-D9)/(C10-C9)*(C10-D4)</f>
        <v>380.03225806451502</v>
      </c>
      <c r="H10" s="8"/>
      <c r="I10" s="8">
        <f>G10*0.9</f>
        <v>342.02903225806352</v>
      </c>
      <c r="J10" s="8"/>
    </row>
    <row r="11" spans="1:10" x14ac:dyDescent="0.2">
      <c r="B11" s="5" t="s">
        <v>4</v>
      </c>
      <c r="C11" s="30">
        <v>43118</v>
      </c>
      <c r="D11" s="31">
        <v>1210.5999999999999</v>
      </c>
      <c r="E11" s="8">
        <f t="shared" ref="E11:E21" si="0">D11-D10</f>
        <v>24.799999999999955</v>
      </c>
      <c r="F11" s="6">
        <f t="shared" ref="F11:F20" si="1">C11-C10</f>
        <v>28</v>
      </c>
      <c r="G11" s="8">
        <f>D11-D10</f>
        <v>24.799999999999955</v>
      </c>
      <c r="H11" s="8"/>
      <c r="I11" s="8">
        <f t="shared" ref="I11:I14" si="2">G11*0.9</f>
        <v>22.319999999999961</v>
      </c>
      <c r="J11" s="8"/>
    </row>
    <row r="12" spans="1:10" x14ac:dyDescent="0.2">
      <c r="B12" s="5" t="s">
        <v>12</v>
      </c>
      <c r="C12" s="30">
        <v>43154</v>
      </c>
      <c r="D12" s="31">
        <v>1238.7</v>
      </c>
      <c r="E12" s="8">
        <f t="shared" si="0"/>
        <v>28.100000000000136</v>
      </c>
      <c r="F12" s="6">
        <f t="shared" si="1"/>
        <v>36</v>
      </c>
      <c r="G12" s="8">
        <f>D12-D11</f>
        <v>28.100000000000136</v>
      </c>
      <c r="H12" s="8"/>
      <c r="I12" s="8">
        <f t="shared" si="2"/>
        <v>25.290000000000123</v>
      </c>
      <c r="J12" s="8"/>
    </row>
    <row r="13" spans="1:10" x14ac:dyDescent="0.2">
      <c r="B13" s="5" t="s">
        <v>13</v>
      </c>
      <c r="C13" s="30">
        <v>43179</v>
      </c>
      <c r="D13" s="31">
        <v>1265.4000000000001</v>
      </c>
      <c r="E13" s="8">
        <f t="shared" si="0"/>
        <v>26.700000000000045</v>
      </c>
      <c r="F13" s="6">
        <f t="shared" si="1"/>
        <v>25</v>
      </c>
      <c r="G13" s="8">
        <f>D13-D12</f>
        <v>26.700000000000045</v>
      </c>
      <c r="H13" s="8"/>
      <c r="I13" s="8">
        <f t="shared" si="2"/>
        <v>24.03000000000004</v>
      </c>
      <c r="J13" s="8"/>
    </row>
    <row r="14" spans="1:10" x14ac:dyDescent="0.2">
      <c r="B14" s="5" t="s">
        <v>5</v>
      </c>
      <c r="C14" s="30">
        <v>43210</v>
      </c>
      <c r="D14" s="31">
        <v>1310</v>
      </c>
      <c r="E14" s="8">
        <f t="shared" si="0"/>
        <v>44.599999999999909</v>
      </c>
      <c r="F14" s="6">
        <f t="shared" si="1"/>
        <v>31</v>
      </c>
      <c r="G14" s="8">
        <f>(D14-D13)/(C14-C13)*(D5-C13)</f>
        <v>-509.3032258064506</v>
      </c>
      <c r="H14" s="8">
        <f>E14-G14</f>
        <v>553.90322580645056</v>
      </c>
      <c r="I14" s="8">
        <f t="shared" si="2"/>
        <v>-458.37290322580554</v>
      </c>
      <c r="J14" s="8">
        <f>MIN((C14-D5)*G25,H14)</f>
        <v>-158.04398826979457</v>
      </c>
    </row>
    <row r="15" spans="1:10" x14ac:dyDescent="0.2">
      <c r="B15" s="5" t="s">
        <v>6</v>
      </c>
      <c r="C15" s="30">
        <v>43232</v>
      </c>
      <c r="D15" s="31">
        <v>1355.3</v>
      </c>
      <c r="E15" s="8">
        <f t="shared" si="0"/>
        <v>45.299999999999955</v>
      </c>
      <c r="F15" s="6">
        <f t="shared" si="1"/>
        <v>22</v>
      </c>
      <c r="G15" s="8"/>
      <c r="H15" s="8">
        <f>E15</f>
        <v>45.299999999999955</v>
      </c>
      <c r="I15" s="8"/>
      <c r="J15" s="8">
        <f t="shared" ref="J15:J21" si="3">MIN(F15*$G$25,H15)</f>
        <v>-9.0310850439882611</v>
      </c>
    </row>
    <row r="16" spans="1:10" x14ac:dyDescent="0.2">
      <c r="B16" s="5" t="s">
        <v>7</v>
      </c>
      <c r="C16" s="30">
        <v>43265</v>
      </c>
      <c r="D16" s="31">
        <v>1422</v>
      </c>
      <c r="E16" s="8">
        <f t="shared" si="0"/>
        <v>66.700000000000045</v>
      </c>
      <c r="F16" s="6">
        <f t="shared" si="1"/>
        <v>33</v>
      </c>
      <c r="G16" s="8"/>
      <c r="H16" s="8">
        <f>E16</f>
        <v>66.700000000000045</v>
      </c>
      <c r="I16" s="8"/>
      <c r="J16" s="8">
        <f t="shared" si="3"/>
        <v>-13.546627565982392</v>
      </c>
    </row>
    <row r="17" spans="2:11" x14ac:dyDescent="0.2">
      <c r="B17" s="5" t="s">
        <v>8</v>
      </c>
      <c r="C17" s="30">
        <v>43294</v>
      </c>
      <c r="D17" s="31">
        <v>1501</v>
      </c>
      <c r="E17" s="8">
        <f t="shared" si="0"/>
        <v>79</v>
      </c>
      <c r="F17" s="6">
        <f t="shared" si="1"/>
        <v>29</v>
      </c>
      <c r="G17" s="8"/>
      <c r="H17" s="8">
        <f t="shared" ref="H17:H20" si="4">E17</f>
        <v>79</v>
      </c>
      <c r="I17" s="8"/>
      <c r="J17" s="8">
        <f t="shared" si="3"/>
        <v>-11.904612103439073</v>
      </c>
    </row>
    <row r="18" spans="2:11" x14ac:dyDescent="0.2">
      <c r="B18" s="5" t="s">
        <v>9</v>
      </c>
      <c r="C18" s="30">
        <v>43321</v>
      </c>
      <c r="D18" s="31">
        <v>1577</v>
      </c>
      <c r="E18" s="8">
        <f t="shared" si="0"/>
        <v>76</v>
      </c>
      <c r="F18" s="6">
        <f t="shared" si="1"/>
        <v>27</v>
      </c>
      <c r="G18" s="8"/>
      <c r="H18" s="8">
        <f t="shared" si="4"/>
        <v>76</v>
      </c>
      <c r="I18" s="8"/>
      <c r="J18" s="8">
        <f t="shared" si="3"/>
        <v>-11.083604372167413</v>
      </c>
    </row>
    <row r="19" spans="2:11" x14ac:dyDescent="0.2">
      <c r="B19" s="5" t="s">
        <v>10</v>
      </c>
      <c r="C19" s="30">
        <v>43358</v>
      </c>
      <c r="D19" s="31">
        <v>1635.2</v>
      </c>
      <c r="E19" s="8">
        <f t="shared" si="0"/>
        <v>58.200000000000045</v>
      </c>
      <c r="F19" s="6">
        <f t="shared" si="1"/>
        <v>37</v>
      </c>
      <c r="G19" s="8"/>
      <c r="H19" s="8">
        <f t="shared" si="4"/>
        <v>58.200000000000045</v>
      </c>
      <c r="I19" s="8"/>
      <c r="J19" s="8">
        <f t="shared" si="3"/>
        <v>-15.188643028525712</v>
      </c>
    </row>
    <row r="20" spans="2:11" x14ac:dyDescent="0.2">
      <c r="B20" s="5" t="s">
        <v>11</v>
      </c>
      <c r="C20" s="30">
        <v>43384</v>
      </c>
      <c r="D20" s="31">
        <v>1690.9</v>
      </c>
      <c r="E20" s="8">
        <f t="shared" si="0"/>
        <v>55.700000000000045</v>
      </c>
      <c r="F20" s="6">
        <f t="shared" si="1"/>
        <v>26</v>
      </c>
      <c r="G20" s="8"/>
      <c r="H20" s="8">
        <f t="shared" si="4"/>
        <v>55.700000000000045</v>
      </c>
      <c r="I20" s="8"/>
      <c r="J20" s="8">
        <f t="shared" si="3"/>
        <v>-10.673100506531583</v>
      </c>
    </row>
    <row r="21" spans="2:11" x14ac:dyDescent="0.2">
      <c r="B21" s="5" t="s">
        <v>2</v>
      </c>
      <c r="C21" s="30">
        <v>43424</v>
      </c>
      <c r="D21" s="31">
        <v>1750</v>
      </c>
      <c r="E21" s="8">
        <f t="shared" si="0"/>
        <v>59.099999999999909</v>
      </c>
      <c r="F21" s="6">
        <f t="shared" ref="F21" si="5">C21-C20</f>
        <v>40</v>
      </c>
      <c r="G21" s="8"/>
      <c r="H21" s="8">
        <f t="shared" ref="H21" si="6">E21</f>
        <v>59.099999999999909</v>
      </c>
      <c r="I21" s="8"/>
      <c r="J21" s="8">
        <f t="shared" si="3"/>
        <v>-16.420154625433202</v>
      </c>
    </row>
    <row r="22" spans="2:11" ht="5.25" customHeight="1" x14ac:dyDescent="0.2">
      <c r="B22" s="5"/>
      <c r="C22" s="21"/>
      <c r="D22" s="22"/>
      <c r="E22" s="6"/>
      <c r="F22" s="6"/>
      <c r="G22" s="8"/>
      <c r="H22" s="8"/>
      <c r="I22" s="8"/>
      <c r="J22" s="8"/>
    </row>
    <row r="23" spans="2:11" ht="15.75" x14ac:dyDescent="0.25">
      <c r="B23" s="35" t="s">
        <v>14</v>
      </c>
      <c r="C23" s="36"/>
      <c r="D23" s="37"/>
      <c r="E23" s="16">
        <f>SUM(E10:E21)</f>
        <v>594.79999999999995</v>
      </c>
      <c r="F23" s="16"/>
      <c r="G23" s="16">
        <f>SUM(G10:G21)</f>
        <v>-49.670967741935442</v>
      </c>
      <c r="H23" s="16">
        <f>SUM(H9:H21)</f>
        <v>644.47096774193551</v>
      </c>
      <c r="I23" s="16">
        <f t="shared" ref="I23:J23" si="7">SUM(I9:I21)</f>
        <v>-44.703870967741921</v>
      </c>
      <c r="J23" s="16">
        <f t="shared" si="7"/>
        <v>-245.89181551586222</v>
      </c>
      <c r="K23" s="11"/>
    </row>
    <row r="24" spans="2:11" ht="15.75" x14ac:dyDescent="0.25">
      <c r="B24" s="18"/>
      <c r="C24" s="19"/>
      <c r="D24" s="19"/>
      <c r="E24" s="17"/>
      <c r="F24" s="17"/>
      <c r="G24" s="17"/>
      <c r="H24" s="17"/>
      <c r="I24" s="17"/>
      <c r="J24" s="17"/>
      <c r="K24" s="11"/>
    </row>
    <row r="25" spans="2:11" ht="15.75" x14ac:dyDescent="0.25">
      <c r="B25" s="34" t="s">
        <v>15</v>
      </c>
      <c r="C25" s="34"/>
      <c r="D25" s="34"/>
      <c r="E25" s="34"/>
      <c r="F25" s="34"/>
      <c r="G25" s="20">
        <f>SUM(G10:G14)/(D5-D4+1)</f>
        <v>-0.41050386563583008</v>
      </c>
      <c r="H25" s="7"/>
      <c r="I25" s="7"/>
      <c r="J25" s="24"/>
    </row>
    <row r="26" spans="2:11" x14ac:dyDescent="0.2">
      <c r="D26" s="10"/>
      <c r="G26" s="11"/>
    </row>
    <row r="27" spans="2:11" x14ac:dyDescent="0.2">
      <c r="B27" s="12" t="s">
        <v>26</v>
      </c>
      <c r="D27" s="10"/>
    </row>
    <row r="28" spans="2:11" x14ac:dyDescent="0.2">
      <c r="B28" s="12" t="s">
        <v>24</v>
      </c>
    </row>
    <row r="29" spans="2:11" x14ac:dyDescent="0.2">
      <c r="B29" s="12" t="s">
        <v>29</v>
      </c>
    </row>
    <row r="30" spans="2:11" x14ac:dyDescent="0.2">
      <c r="B30" s="26" t="s">
        <v>30</v>
      </c>
    </row>
    <row r="31" spans="2:11" x14ac:dyDescent="0.2">
      <c r="J31" s="23"/>
    </row>
    <row r="32" spans="2:11" x14ac:dyDescent="0.2">
      <c r="E32" s="11"/>
    </row>
  </sheetData>
  <sheetProtection sheet="1" objects="1" scenarios="1"/>
  <mergeCells count="3">
    <mergeCell ref="A1:G1"/>
    <mergeCell ref="B25:F25"/>
    <mergeCell ref="B23:D23"/>
  </mergeCells>
  <pageMargins left="0.25" right="0.25" top="0.75" bottom="0.75" header="0.3" footer="0.3"/>
  <pageSetup paperSize="9" scale="10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גיליון1!$A$1:$A$26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rightToLeft="1" workbookViewId="0">
      <selection sqref="A1:B26"/>
    </sheetView>
  </sheetViews>
  <sheetFormatPr defaultRowHeight="14.25" x14ac:dyDescent="0.2"/>
  <cols>
    <col min="1" max="2" width="9.875" bestFit="1" customWidth="1"/>
  </cols>
  <sheetData>
    <row r="1" spans="1:2" x14ac:dyDescent="0.2">
      <c r="A1" s="25">
        <v>42339</v>
      </c>
      <c r="B1" s="25">
        <v>42460</v>
      </c>
    </row>
    <row r="2" spans="1:2" x14ac:dyDescent="0.2">
      <c r="A2" s="25">
        <v>42705</v>
      </c>
      <c r="B2" s="25">
        <v>42825</v>
      </c>
    </row>
    <row r="3" spans="1:2" x14ac:dyDescent="0.2">
      <c r="A3" s="25">
        <v>43070</v>
      </c>
      <c r="B3" s="25">
        <v>43190</v>
      </c>
    </row>
    <row r="4" spans="1:2" x14ac:dyDescent="0.2">
      <c r="A4" s="25">
        <v>43435</v>
      </c>
      <c r="B4" s="25">
        <v>43555</v>
      </c>
    </row>
    <row r="5" spans="1:2" x14ac:dyDescent="0.2">
      <c r="A5" s="25">
        <v>43800</v>
      </c>
      <c r="B5" s="25">
        <v>43921</v>
      </c>
    </row>
    <row r="6" spans="1:2" x14ac:dyDescent="0.2">
      <c r="A6" s="25">
        <v>44166</v>
      </c>
      <c r="B6" s="25">
        <v>44286</v>
      </c>
    </row>
    <row r="7" spans="1:2" x14ac:dyDescent="0.2">
      <c r="A7" s="25">
        <v>44531</v>
      </c>
      <c r="B7" s="25">
        <v>44651</v>
      </c>
    </row>
    <row r="8" spans="1:2" x14ac:dyDescent="0.2">
      <c r="A8" s="25">
        <v>44896</v>
      </c>
      <c r="B8" s="25">
        <v>45016</v>
      </c>
    </row>
    <row r="9" spans="1:2" x14ac:dyDescent="0.2">
      <c r="A9" s="25">
        <v>45261</v>
      </c>
      <c r="B9" s="25">
        <v>45382</v>
      </c>
    </row>
    <row r="10" spans="1:2" x14ac:dyDescent="0.2">
      <c r="A10" s="25">
        <v>45627</v>
      </c>
      <c r="B10" s="25">
        <v>45747</v>
      </c>
    </row>
    <row r="11" spans="1:2" x14ac:dyDescent="0.2">
      <c r="A11" s="25">
        <v>45992</v>
      </c>
      <c r="B11" s="25">
        <v>46112</v>
      </c>
    </row>
    <row r="12" spans="1:2" x14ac:dyDescent="0.2">
      <c r="A12" s="25">
        <v>46357</v>
      </c>
      <c r="B12" s="25">
        <v>46477</v>
      </c>
    </row>
    <row r="13" spans="1:2" x14ac:dyDescent="0.2">
      <c r="A13" s="25">
        <v>46722</v>
      </c>
      <c r="B13" s="25">
        <v>46843</v>
      </c>
    </row>
    <row r="14" spans="1:2" x14ac:dyDescent="0.2">
      <c r="A14" s="25">
        <v>47088</v>
      </c>
      <c r="B14" s="25">
        <v>47208</v>
      </c>
    </row>
    <row r="15" spans="1:2" x14ac:dyDescent="0.2">
      <c r="A15" s="25">
        <v>47453</v>
      </c>
      <c r="B15" s="25">
        <v>47573</v>
      </c>
    </row>
    <row r="16" spans="1:2" x14ac:dyDescent="0.2">
      <c r="A16" s="25">
        <v>47818</v>
      </c>
      <c r="B16" s="25">
        <v>47938</v>
      </c>
    </row>
    <row r="17" spans="1:2" x14ac:dyDescent="0.2">
      <c r="A17" s="25">
        <v>48183</v>
      </c>
      <c r="B17" s="25">
        <v>48304</v>
      </c>
    </row>
    <row r="18" spans="1:2" x14ac:dyDescent="0.2">
      <c r="A18" s="25">
        <v>48549</v>
      </c>
      <c r="B18" s="25">
        <v>48669</v>
      </c>
    </row>
    <row r="19" spans="1:2" x14ac:dyDescent="0.2">
      <c r="A19" s="25">
        <v>48914</v>
      </c>
      <c r="B19" s="25">
        <v>49034</v>
      </c>
    </row>
    <row r="20" spans="1:2" x14ac:dyDescent="0.2">
      <c r="A20" s="25">
        <v>49279</v>
      </c>
      <c r="B20" s="25">
        <v>49399</v>
      </c>
    </row>
    <row r="21" spans="1:2" x14ac:dyDescent="0.2">
      <c r="A21" s="25">
        <v>49644</v>
      </c>
      <c r="B21" s="25">
        <v>49765</v>
      </c>
    </row>
    <row r="22" spans="1:2" x14ac:dyDescent="0.2">
      <c r="A22" s="25">
        <v>50010</v>
      </c>
      <c r="B22" s="25">
        <v>50130</v>
      </c>
    </row>
    <row r="23" spans="1:2" x14ac:dyDescent="0.2">
      <c r="A23" s="25">
        <v>50375</v>
      </c>
      <c r="B23" s="25">
        <v>50495</v>
      </c>
    </row>
    <row r="24" spans="1:2" x14ac:dyDescent="0.2">
      <c r="A24" s="25">
        <v>50740</v>
      </c>
      <c r="B24" s="25">
        <v>50860</v>
      </c>
    </row>
    <row r="25" spans="1:2" x14ac:dyDescent="0.2">
      <c r="A25" s="25">
        <v>51105</v>
      </c>
      <c r="B25" s="25">
        <v>51226</v>
      </c>
    </row>
    <row r="26" spans="1:2" x14ac:dyDescent="0.2">
      <c r="A26" s="25">
        <v>51471</v>
      </c>
      <c r="B26" s="25">
        <v>51591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StartDate xmlns="7c9e7d92-4d2e-4d6f-8ea5-12e4091e13b4" xsi:nil="true"/>
    <OrderIndex xmlns="7c9e7d92-4d2e-4d6f-8ea5-12e4091e13b4">6</OrderIndex>
    <Description xmlns="7c9e7d92-4d2e-4d6f-8ea5-12e4091e13b4"/>
    <ToPublish xmlns="7c9e7d92-4d2e-4d6f-8ea5-12e4091e13b4">true</ToPublish>
    <PublishEndDate xmlns="7c9e7d92-4d2e-4d6f-8ea5-12e4091e13b4" xsi:nil="true"/>
    <FileGroup xmlns="7c9e7d92-4d2e-4d6f-8ea5-12e4091e13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בצים להורדה" ma:contentTypeID="0x0101009B062CC07971A94494097F37B7CF51C700E3037A4646CF1542921E23ECDFB06148" ma:contentTypeVersion="13" ma:contentTypeDescription="" ma:contentTypeScope="" ma:versionID="579c9654da781e22e5f386e8c1e32991">
  <xsd:schema xmlns:xsd="http://www.w3.org/2001/XMLSchema" xmlns:p="http://schemas.microsoft.com/office/2006/metadata/properties" xmlns:ns2="7c9e7d92-4d2e-4d6f-8ea5-12e4091e13b4" targetNamespace="http://schemas.microsoft.com/office/2006/metadata/properties" ma:root="true" ma:fieldsID="e5c9ff000327c0f228d934ef27bfe234" ns2:_="">
    <xsd:import namespace="7c9e7d92-4d2e-4d6f-8ea5-12e4091e13b4"/>
    <xsd:element name="properties">
      <xsd:complexType>
        <xsd:sequence>
          <xsd:element name="documentManagement">
            <xsd:complexType>
              <xsd:all>
                <xsd:element ref="ns2:Description"/>
                <xsd:element ref="ns2:FileGroup" minOccurs="0"/>
                <xsd:element ref="ns2:ToPublish" minOccurs="0"/>
                <xsd:element ref="ns2:PublishStartDate" minOccurs="0"/>
                <xsd:element ref="ns2:PublishEndDate" minOccurs="0"/>
                <xsd:element ref="ns2:OrderIndex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c9e7d92-4d2e-4d6f-8ea5-12e4091e13b4" elementFormDefault="qualified">
    <xsd:import namespace="http://schemas.microsoft.com/office/2006/documentManagement/types"/>
    <xsd:element name="Description" ma:index="2" ma:displayName="תאור" ma:internalName="Description">
      <xsd:simpleType>
        <xsd:restriction base="dms:Note"/>
      </xsd:simpleType>
    </xsd:element>
    <xsd:element name="FileGroup" ma:index="3" nillable="true" ma:displayName="נושא המסמך" ma:list="{1d967b34-d578-438a-8871-0342ca02cdc7}" ma:internalName="FileGroup" ma:showField="Title" ma:web="7c9e7d92-4d2e-4d6f-8ea5-12e4091e13b4">
      <xsd:simpleType>
        <xsd:restriction base="dms:Lookup"/>
      </xsd:simpleType>
    </xsd:element>
    <xsd:element name="ToPublish" ma:index="4" nillable="true" ma:displayName="לפרסום" ma:default="1" ma:internalName="ToPublish">
      <xsd:simpleType>
        <xsd:restriction base="dms:Boolean"/>
      </xsd:simpleType>
    </xsd:element>
    <xsd:element name="PublishStartDate" ma:index="5" nillable="true" ma:displayName="תאריך תחילת פרסום" ma:format="DateTime" ma:internalName="PublishStartDate">
      <xsd:simpleType>
        <xsd:restriction base="dms:DateTime"/>
      </xsd:simpleType>
    </xsd:element>
    <xsd:element name="PublishEndDate" ma:index="6" nillable="true" ma:displayName="תאריך סיום פרסום" ma:format="DateTime" ma:internalName="PublishEndDate">
      <xsd:simpleType>
        <xsd:restriction base="dms:DateTime"/>
      </xsd:simpleType>
    </xsd:element>
    <xsd:element name="OrderIndex" ma:index="7" ma:displayName="סדר הצגה" ma:internalName="OrderIndex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2E5DA90-FBA6-41EB-B702-DE57175EC980}">
  <ds:schemaRefs>
    <ds:schemaRef ds:uri="http://schemas.microsoft.com/office/2006/metadata/properties"/>
    <ds:schemaRef ds:uri="7c9e7d92-4d2e-4d6f-8ea5-12e4091e13b4"/>
  </ds:schemaRefs>
</ds:datastoreItem>
</file>

<file path=customXml/itemProps2.xml><?xml version="1.0" encoding="utf-8"?>
<ds:datastoreItem xmlns:ds="http://schemas.openxmlformats.org/officeDocument/2006/customXml" ds:itemID="{EE31BD85-F13C-4342-9EC6-5278D45A9D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DC1AC-87D8-48A7-B8EF-4FF1ACEA4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e7d92-4d2e-4d6f-8ea5-12e4091e13b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קיץ_חורף</vt:lpstr>
      <vt:lpstr>גיליון1</vt:lpstr>
    </vt:vector>
  </TitlesOfParts>
  <Company>Water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מחשבון כמויות קיץ חורף למועצות אזוריות</dc:title>
  <dc:creator>Yoni</dc:creator>
  <cp:lastModifiedBy>Ayelet</cp:lastModifiedBy>
  <cp:lastPrinted>2018-01-28T10:10:54Z</cp:lastPrinted>
  <dcterms:created xsi:type="dcterms:W3CDTF">2014-04-06T12:55:31Z</dcterms:created>
  <dcterms:modified xsi:type="dcterms:W3CDTF">2018-02-25T22:20:23Z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0x0101009B062CC07971A94494097F37B7CF51C700E3037A4646CF1542921E23ECDFB06148</vt:lpwstr>
  </property>
</Properties>
</file>